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13_ncr:1_{9C4F0988-641C-4DFC-918B-95664C6F27D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oposta" sheetId="1" r:id="rId1"/>
  </sheets>
  <definedNames>
    <definedName name="_xlnm.Print_Area" localSheetId="0">Proposta!$A$1:$H$94</definedName>
    <definedName name="_xlnm.Print_Titles" localSheetId="0">Proposta!$9:$9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9" i="1" l="1"/>
  <c r="H89" i="1" s="1"/>
  <c r="G88" i="1"/>
  <c r="H88" i="1" s="1"/>
  <c r="G87" i="1"/>
  <c r="H87" i="1" s="1"/>
  <c r="G86" i="1"/>
  <c r="H86" i="1" s="1"/>
  <c r="G85" i="1"/>
  <c r="H85" i="1" s="1"/>
  <c r="G83" i="1"/>
  <c r="H83" i="1" s="1"/>
  <c r="G82" i="1"/>
  <c r="H82" i="1" s="1"/>
  <c r="G81" i="1"/>
  <c r="H81" i="1" s="1"/>
  <c r="H80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69" i="1"/>
  <c r="H69" i="1" s="1"/>
  <c r="G68" i="1"/>
  <c r="H68" i="1" s="1"/>
  <c r="G67" i="1"/>
  <c r="H67" i="1" s="1"/>
  <c r="G66" i="1"/>
  <c r="H66" i="1" s="1"/>
  <c r="G63" i="1"/>
  <c r="H63" i="1" s="1"/>
  <c r="G62" i="1"/>
  <c r="H62" i="1" s="1"/>
  <c r="G61" i="1"/>
  <c r="H61" i="1" s="1"/>
  <c r="G60" i="1"/>
  <c r="H60" i="1" s="1"/>
  <c r="G59" i="1"/>
  <c r="H59" i="1" s="1"/>
  <c r="G57" i="1"/>
  <c r="H57" i="1" s="1"/>
  <c r="G56" i="1"/>
  <c r="H56" i="1" s="1"/>
  <c r="G53" i="1"/>
  <c r="H53" i="1" s="1"/>
  <c r="H52" i="1" s="1"/>
  <c r="G51" i="1"/>
  <c r="H51" i="1" s="1"/>
  <c r="G50" i="1"/>
  <c r="H50" i="1" s="1"/>
  <c r="G49" i="1"/>
  <c r="H49" i="1" s="1"/>
  <c r="G47" i="1"/>
  <c r="H47" i="1" s="1"/>
  <c r="H46" i="1" s="1"/>
  <c r="G45" i="1"/>
  <c r="H45" i="1" s="1"/>
  <c r="G44" i="1"/>
  <c r="H44" i="1" s="1"/>
  <c r="G43" i="1"/>
  <c r="H43" i="1" s="1"/>
  <c r="G42" i="1"/>
  <c r="H42" i="1" s="1"/>
  <c r="G40" i="1"/>
  <c r="H40" i="1" s="1"/>
  <c r="G39" i="1"/>
  <c r="H39" i="1" s="1"/>
  <c r="G37" i="1"/>
  <c r="H37" i="1" s="1"/>
  <c r="G36" i="1"/>
  <c r="H36" i="1" s="1"/>
  <c r="G35" i="1"/>
  <c r="H35" i="1" s="1"/>
  <c r="G34" i="1"/>
  <c r="H34" i="1" s="1"/>
  <c r="G31" i="1"/>
  <c r="H31" i="1" s="1"/>
  <c r="G30" i="1"/>
  <c r="H30" i="1" s="1"/>
  <c r="G29" i="1"/>
  <c r="H29" i="1" s="1"/>
  <c r="G28" i="1"/>
  <c r="H28" i="1" s="1"/>
  <c r="G26" i="1"/>
  <c r="H26" i="1" s="1"/>
  <c r="G25" i="1"/>
  <c r="H25" i="1" s="1"/>
  <c r="G22" i="1"/>
  <c r="H22" i="1" s="1"/>
  <c r="G21" i="1"/>
  <c r="H21" i="1" s="1"/>
  <c r="G19" i="1"/>
  <c r="H19" i="1" s="1"/>
  <c r="G18" i="1"/>
  <c r="H18" i="1" s="1"/>
  <c r="G17" i="1"/>
  <c r="H17" i="1" s="1"/>
  <c r="G16" i="1"/>
  <c r="H16" i="1" s="1"/>
  <c r="G15" i="1"/>
  <c r="H15" i="1" s="1"/>
  <c r="G13" i="1"/>
  <c r="H13" i="1" s="1"/>
  <c r="G12" i="1"/>
  <c r="H12" i="1" s="1"/>
  <c r="H24" i="1" l="1"/>
  <c r="H41" i="1"/>
  <c r="H38" i="1"/>
  <c r="H20" i="1"/>
  <c r="H84" i="1"/>
  <c r="H58" i="1"/>
  <c r="H27" i="1"/>
  <c r="H48" i="1"/>
  <c r="H64" i="1"/>
  <c r="H65" i="1"/>
  <c r="H90" i="1"/>
  <c r="H11" i="1"/>
  <c r="H10" i="1"/>
  <c r="H70" i="1"/>
  <c r="H14" i="1"/>
  <c r="H33" i="1"/>
  <c r="H32" i="1"/>
  <c r="H55" i="1"/>
  <c r="H54" i="1"/>
  <c r="H79" i="1"/>
  <c r="H23" i="1"/>
</calcChain>
</file>

<file path=xl/sharedStrings.xml><?xml version="1.0" encoding="utf-8"?>
<sst xmlns="http://schemas.openxmlformats.org/spreadsheetml/2006/main" count="293" uniqueCount="189">
  <si>
    <t>PLANILHA DE PROPOSTA DE PREÇOS – MODELO PARA PREENCHIMENTO PELO LICITANTE</t>
  </si>
  <si>
    <t>Objeto: Adequação do Interceptor do Córrego Cacunda – Guaratinguetá/SP  |  Recurso: AGEVAP – PROTRATAR VII  |  Data-base do orçamento de referência: 05/2026</t>
  </si>
  <si>
    <t>Razão social do licitante:</t>
  </si>
  <si>
    <t>BDI 1 (%)</t>
  </si>
  <si>
    <t>CNPJ:</t>
  </si>
  <si>
    <t>BDI 2 (%)</t>
  </si>
  <si>
    <t>Data da proposta:</t>
  </si>
  <si>
    <t>BDI 3 (%)</t>
  </si>
  <si>
    <t>Item</t>
  </si>
  <si>
    <t>Descrição</t>
  </si>
  <si>
    <t>Unidade</t>
  </si>
  <si>
    <t>Quantidade</t>
  </si>
  <si>
    <t>Custo Unitário
sem BDI (R$)</t>
  </si>
  <si>
    <t>BDI</t>
  </si>
  <si>
    <t>Preço Unitário
com BDI (R$)</t>
  </si>
  <si>
    <t>Preço Total (R$)</t>
  </si>
  <si>
    <t>1</t>
  </si>
  <si>
    <t>INTERCEPTOR CÓRREGO CACUNDA</t>
  </si>
  <si>
    <t>1.1</t>
  </si>
  <si>
    <t>Administração Local</t>
  </si>
  <si>
    <t>1.1.0.1</t>
  </si>
  <si>
    <t>ENGENHEIRO CIVIL DE OBRA PLENO COM ENCARGOS COMPLEMENTARES</t>
  </si>
  <si>
    <t>H</t>
  </si>
  <si>
    <t>BDI 1</t>
  </si>
  <si>
    <t>1.1.0.2</t>
  </si>
  <si>
    <t>ENCARREGADO GERAL COM ENCARGOS COMPLEMENTARES</t>
  </si>
  <si>
    <t>1.2</t>
  </si>
  <si>
    <t>Canteiro de Obras</t>
  </si>
  <si>
    <t>1.2.0.1</t>
  </si>
  <si>
    <t>Placa de identificação para obra</t>
  </si>
  <si>
    <t>M2</t>
  </si>
  <si>
    <t>1.2.0.2</t>
  </si>
  <si>
    <t>LOCACAO DE CONTAINER 2,30 X 6,00 M, ALT. 2,50 M, COM 1 SANITARIO, PARA ESCRITORIO, COMPLETO, SEM DIVISORIAS INTERNAS (NAO INCLUI MOBILIZACAO/DESMOBILIZACAO)</t>
  </si>
  <si>
    <t>MES</t>
  </si>
  <si>
    <t>BDI 2</t>
  </si>
  <si>
    <t>1.2.0.3</t>
  </si>
  <si>
    <t>LOCACAO DE CONTAINER 2,30 X 6,00 M, ALT. 2,50 M, PARA ESCRITORIO, SEM DIVISORIAS INTERNAS E SEM SANITARIO (NAO INCLUI MOBILIZACAO/DESMOBILIZACAO)</t>
  </si>
  <si>
    <t>1.2.0.4</t>
  </si>
  <si>
    <t>LOCACAO DE CONTAINER 2,30 X 4,30 M, ALT. 2,50 M, PARA SANITARIO, COM 3 BACIAS, 4 CHUVEIROS, 1 LAVATORIO E 1 MICTORIO (NAO INCLUI MOBILIZACAO/DESMOBILIZACAO)</t>
  </si>
  <si>
    <t>1.2.0.5</t>
  </si>
  <si>
    <t>Banheiro químico modelo Standard, com manutenção conforme exigências da CETESB</t>
  </si>
  <si>
    <t>UNMES</t>
  </si>
  <si>
    <t>1.3</t>
  </si>
  <si>
    <t>Serviços Técnicos</t>
  </si>
  <si>
    <t>1.3.0.1</t>
  </si>
  <si>
    <t>LOCAÇÃO DE ADUTORAS, COLETORES-TRONCO E INTERCEPTORES (ATÉ DIÂMETRO 500 MM)</t>
  </si>
  <si>
    <t>M</t>
  </si>
  <si>
    <t>1.3.0.2</t>
  </si>
  <si>
    <t>CADASTRO DE ADUTORAS, COLETORES-TRONCO E INTERCEPTORES (ATÉ DIÂMETRO 500 MM)</t>
  </si>
  <si>
    <t>1.4</t>
  </si>
  <si>
    <t>Serviços Preliminares</t>
  </si>
  <si>
    <t>1.4.1</t>
  </si>
  <si>
    <t>Limpeza</t>
  </si>
  <si>
    <t>1.4.1.1</t>
  </si>
  <si>
    <t>LIMPEZA MECANIZADA DE CAMADA VEGETAL, VEGETAÇÃO E PEQUENAS ÁRVORES (DIÂMETRO DE TRONCO MENOR QUE 0,20 M), COM TRATOR DE ESTEIRAS. AF_03/2024</t>
  </si>
  <si>
    <t>1.4.1.2</t>
  </si>
  <si>
    <t>CONSERVAÇÃO DE ÁREAS VERDES - CORTE E MANUTENÇÃO DO GRAMADO EM ÁREAS PLANAS</t>
  </si>
  <si>
    <t>1.4.2</t>
  </si>
  <si>
    <t>Trânsito e Segurança</t>
  </si>
  <si>
    <t>1.4.2.1</t>
  </si>
  <si>
    <t>TAPUME CONTÍNUO EM CHAPAS DE MADEIRA</t>
  </si>
  <si>
    <t>1.4.2.2</t>
  </si>
  <si>
    <t>SINALIZAÇÃO DE TRÁFEGO COM BARREIRA E CERQUITE</t>
  </si>
  <si>
    <t>1.4.2.3</t>
  </si>
  <si>
    <t>PASSADIÇOS DE MADEIRA PARA PEDESTRES</t>
  </si>
  <si>
    <t>1.4.2.4</t>
  </si>
  <si>
    <t>PASSADIÇOS DE CHAPA METÁLICA PARA VEÍCULOS</t>
  </si>
  <si>
    <t>1.5</t>
  </si>
  <si>
    <t>Movimentação de Terra</t>
  </si>
  <si>
    <t>1.5.1</t>
  </si>
  <si>
    <t>Escavações</t>
  </si>
  <si>
    <t>1.5.1.1</t>
  </si>
  <si>
    <t>ESCAVAÇÃO MECANIZADA DE VALA COM PROF. ATÉ 1,5 M (MÉDIA MONTANTE E JUSANTE/UMA COMPOSIÇÃO POR TRECHO), ESCAVADEIRA (0,8 M3), LARG. MENOR QUE 1,5 M, EM SOLO DE 1A CATEGORIA, LOCAIS COM BAIXO NÍVEL DE INTERFERÊNCIA. AF_09/2024</t>
  </si>
  <si>
    <t>M3</t>
  </si>
  <si>
    <t>1.5.1.2</t>
  </si>
  <si>
    <t>ESCAVAÇÃO MECANIZADA DE VALA COM PROFUNDIDADE MAIOR QUE 1,5 M ATÉ 3,0 M (MÉDIA MONTANTE E JUSANTE/UMA COMPOSIÇÃO POR TRECHO), RETROESCAV (0,26 M3), LARGURA DE 0,8 M A 1,5 M, EM SOLO DE 1A CATEGORIA, LOCAIS COM BAIXO NÍVEL DE INTERFERÊNCIA. AF_09/2024</t>
  </si>
  <si>
    <t>1.5.1.3</t>
  </si>
  <si>
    <t>ESCAVAÇÃO MECANIZADA DE VALA COM PROF. MAIOR QUE 3,0 M ATÉ 4,5 M (MÉDIA MONTANTE E JUSANTE/UMA COMPOSIÇÃO POR TRECHO), ESCAVADEIRA (0,8 M3), LARG. MENOR QUE 1,5 M, EM SOLO DE 1A CATEGORIA, LOCAIS COM BAIXO NÍVEL DE INTERFERÊNCIA. AF_09/2024</t>
  </si>
  <si>
    <t>1.5.1.4</t>
  </si>
  <si>
    <t>ESCAVAÇÃO MECANIZADA DE VALA COM PROF. MAIOR QUE 4,5 M ATÉ 6,0 M (MÉDIA MONTANTE E JUSANTE/UMA COMPOSIÇÃO POR TRECHO), COM ESCAVADEIRA (0,8 M3), LARG. MENOR QUE 1,5 M, EM SOLO DE 1A CATEGORIA, LOCAIS COM BAIXO NÍVEL DE INTERFERÊNCIA. AF_09/2024</t>
  </si>
  <si>
    <t>1.5.2</t>
  </si>
  <si>
    <t>Preparo Fundo de Vala</t>
  </si>
  <si>
    <t>1.5.2.1</t>
  </si>
  <si>
    <t>PREPARO DE FUNDO DE VALA COM LARGURA MENOR QUE 1,5 M (ACERTO DO SOLO NATURAL), EM LOCAL COM NÍVEL BAIXO DE INTERFERÊNCIA. AF_01/2026</t>
  </si>
  <si>
    <t>1.5.2.2</t>
  </si>
  <si>
    <t>Colchão de areia</t>
  </si>
  <si>
    <t>1.5.3</t>
  </si>
  <si>
    <t>Escoramentos</t>
  </si>
  <si>
    <t>1.5.3.1</t>
  </si>
  <si>
    <t>ESCORAMENTO DE VALA, TIPO PONTALETEAMENTO, COM PROFUNDIDADE DE 0 A 1,5 M, LARGURA MENOR QUE 1,5 M. AF_01/2026</t>
  </si>
  <si>
    <t>1.5.3.2</t>
  </si>
  <si>
    <t>ESCORAMENTO DE VALA, TIPO BLINDAGEM, COM PROFUNDIDADE DE 1,5 A 3,0 M, LARGURA MENOR DO QUE 1,5 M - EXECUÇÃO E FORNECIMENTO, INCLUI MATERIAL (ESCAVAÇÃO EXTERNA AO BLINDADO) [EMBASA/BA-07.93.34]</t>
  </si>
  <si>
    <t>1.5.3.3</t>
  </si>
  <si>
    <t>ESCORAMENTO DE VALA, TIPO BLINDAGEM, COM PROFUNDIDADE DE 3,0 A 4,5 M, LARGURA MENOR QUE 1,5 M - EXECUÇÃO E FORNECIMENTO, INCLUI MATERIAL (ESCAVAÇÃO EXTERNA AO BLINDADO) [EMBASA/BA-07.93.38]</t>
  </si>
  <si>
    <t>1.5.3.4</t>
  </si>
  <si>
    <t>ESCORAMENTO DE VALA, TIPO BLINDAGEM, COM PROFUNDIDADE DE 4,5 A 6,0 M, LARGURA MAIOR OU IGUAL A 1,5 M E MENOR QUE 2,5 M - EXECUÇÃO E FORNECIMENTO, INCLUI MATERIAL (ESCAVAÇÃO EXTERNA AO BLINDADO) [EMBASA/BA-07.93.48]</t>
  </si>
  <si>
    <t>1.5.4</t>
  </si>
  <si>
    <t>Drenagem de Valas</t>
  </si>
  <si>
    <t>1.5.4.1</t>
  </si>
  <si>
    <t>ESGOTAMENTO DE VALA COM BOMBA SUBMERSÍVEL. AF_12/2022</t>
  </si>
  <si>
    <t>1.5.5</t>
  </si>
  <si>
    <t>Reaterros</t>
  </si>
  <si>
    <t>1.5.5.1</t>
  </si>
  <si>
    <t>REATERRO MECANIZADO DE VALA COM RETROESCAVADEIRA (CAPACIDADE DA CAÇAMBA DA RETRO: 0,26 M³/POTÊNCIA: 88 HP), LARGURA 0,8 A 1,5 M, PROFUNDIDADE ATÉ 1,5 M, COM SOLO (SEM SUBSTITUIÇÃO) DE 1ª CATEGORIA, COM COMPACTADOR DE SOLOS DE PERCUSSÃO AF_08/2023</t>
  </si>
  <si>
    <t>1.5.5.2</t>
  </si>
  <si>
    <t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</si>
  <si>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>1.5.5.3</t>
  </si>
  <si>
    <t>REATERRO MECANIZADO DE VALA COM ESCAVADEIRA HIDRÁULICA (CAPACIDADE DA CAÇAMBA: 0,8 M³/POTÊNCIA: 111 HP), LARGURA ATÉ 1,5 M, PROFUNDIDADE DE 3,0 A 6,0 M, COM SOLO (SEM SUBSTITUIÇÃO) DE 1ª CATEGORIA, COM COMPACTADOR DE SOLOS DE PERCUSSÃO. AF_08/2023</t>
  </si>
  <si>
    <t>1.5.6</t>
  </si>
  <si>
    <t>Transporte de solo</t>
  </si>
  <si>
    <t>1.5.6.1</t>
  </si>
  <si>
    <t>Transporte de solo de 1ª e 2ª categoria por caminhão para distâncias superiores ao 5° km até o 10° km</t>
  </si>
  <si>
    <t>1.6</t>
  </si>
  <si>
    <t>Assentamento de Tubos e Poços de Visita</t>
  </si>
  <si>
    <t>1.6.1</t>
  </si>
  <si>
    <t>Tubos</t>
  </si>
  <si>
    <t>1.6.1.1</t>
  </si>
  <si>
    <t>ASSENTAMENTO DE TUBO DE PEAD CORRUGADO DE DUPLA PAREDE PARA REDE COLETORA DE ESGOTO, DN 400 MM, JUNTA ELÁSTICA INTEGRADA (NÃO INCLUI FORNECIMENTO). AF_01/2021</t>
  </si>
  <si>
    <t>1.6.1.2</t>
  </si>
  <si>
    <t>TUBO CORRUGADO PEAD, PAREDE DUPLA, INTERNA LISA, JEI, DN/DI *400* MM, PARA SANEAMENTO (DRENAGEM/ESGOTO)</t>
  </si>
  <si>
    <t>1.6.2</t>
  </si>
  <si>
    <t>Poços de Visita</t>
  </si>
  <si>
    <t>1.6.2.1</t>
  </si>
  <si>
    <t>POÇO DE VISITA D=1,00 M EM TUBO CONCRETO COM PONTE, BOLSA E JUNTA ELÁSTICA - PROF. ATÉ 2,00 M</t>
  </si>
  <si>
    <t>UN</t>
  </si>
  <si>
    <t>1.6.2.2</t>
  </si>
  <si>
    <t>POÇO DE VISITA D=1,00 M EM TUBO CONCRETO COM PONTE, BOLSA E JUNTA ELÁSTICA - PROF. ATÉ 3,00 M</t>
  </si>
  <si>
    <t>1.6.2.3</t>
  </si>
  <si>
    <t>POÇO DE VISITA D=1,00 M EM TUBO CONCRETO COM PONTE, BOLSA E JUNTA ELÁSTICA - PROF. ATÉ 4,00 M</t>
  </si>
  <si>
    <t>1.6.2.4</t>
  </si>
  <si>
    <t>POÇO DE VISITA D=1,00 M EM TUBO CONCRETO COM PONTE, BOLSA E JUNTA ELÁSTICA - PROF. ATÉ 5,00 M</t>
  </si>
  <si>
    <t>1.6.2.5</t>
  </si>
  <si>
    <t>TAMPÃO ARTICULADO FERRO FUNDIDO DN 600 MM COM ARO NTS 033</t>
  </si>
  <si>
    <t>1.7</t>
  </si>
  <si>
    <t>Pavimentação</t>
  </si>
  <si>
    <t>1.7.1</t>
  </si>
  <si>
    <t>Demolições</t>
  </si>
  <si>
    <t>1.7.1.1</t>
  </si>
  <si>
    <t>DEFINIÇÃO E DEMARCAÇÃO DA ÁREA DE REPARO COM DISCO DE CORTE</t>
  </si>
  <si>
    <t>1.7.1.2</t>
  </si>
  <si>
    <t>LEVANTAMENTO DE PAVIMENTAÇÃO ASFÁLTICA (A)</t>
  </si>
  <si>
    <t>1.7.1.3</t>
  </si>
  <si>
    <t>LEVANTAMENTO DE SARJETAS (A)</t>
  </si>
  <si>
    <t>1.7.1.4</t>
  </si>
  <si>
    <t>LEVANTAMENTO DE GUIAS (A)</t>
  </si>
  <si>
    <t>1.7.2</t>
  </si>
  <si>
    <t>Recomposições</t>
  </si>
  <si>
    <t>1.7.2.1</t>
  </si>
  <si>
    <t>ASSENTAMENTO DE GUIAS (A)</t>
  </si>
  <si>
    <t>1.7.2.2</t>
  </si>
  <si>
    <t>FORNECIMENTO DE GUIAS</t>
  </si>
  <si>
    <t>1.7.2.3</t>
  </si>
  <si>
    <t>CONSTRUÇÃO DE SARJETAS (A)</t>
  </si>
  <si>
    <t>1.7.2.4</t>
  </si>
  <si>
    <t>PREPARO DE CAIXA (A)</t>
  </si>
  <si>
    <t>1.7.2.5</t>
  </si>
  <si>
    <t>Base de bica corrida</t>
  </si>
  <si>
    <t>1.7.2.6</t>
  </si>
  <si>
    <t>Imprimação betuminosa ligante</t>
  </si>
  <si>
    <t>1.7.2.7</t>
  </si>
  <si>
    <t>Imprimação betuminosa impermeabilizante</t>
  </si>
  <si>
    <t>1.7.2.8</t>
  </si>
  <si>
    <t>Restauração de pavimento asfáltico com concreto betuminoso usinado quente - CBUQ</t>
  </si>
  <si>
    <t>1.8</t>
  </si>
  <si>
    <t>Travessia de Curso D'Água/Valeta Drenagem</t>
  </si>
  <si>
    <t>1.8.1</t>
  </si>
  <si>
    <t>Desvio</t>
  </si>
  <si>
    <t>1.8.1.1</t>
  </si>
  <si>
    <t>ESCAVAÇÃO MECANIZADA DE VALAS, EM SOLO NÃO ROCHOSO, COM PROFUNDIDADE ATÉ 2,00 M (A)</t>
  </si>
  <si>
    <t>1.8.1.2</t>
  </si>
  <si>
    <t>CHAPA AÇO ESP=1/4" MASSA TEÓRICA *(50,00 KG/M2) ASTM A36</t>
  </si>
  <si>
    <t>1.8.1.3</t>
  </si>
  <si>
    <t>ATERRO DE VALAS, POÇOS E CAVAS COMPACTADO MECANICAMENTE, SEM CONTROLE DO G.C. (A)</t>
  </si>
  <si>
    <t>1.8.2</t>
  </si>
  <si>
    <t>Demolição e Recomposição Valeta de Concreto</t>
  </si>
  <si>
    <t>1.8.2.1</t>
  </si>
  <si>
    <t>DEMOLIÇÃO DE CONCRETO SIMPLES</t>
  </si>
  <si>
    <t>1.8.2.2</t>
  </si>
  <si>
    <t>CARGA E DESCARGA - ENTULHO (A)</t>
  </si>
  <si>
    <t>1.8.2.3</t>
  </si>
  <si>
    <t>TRANSPORTE DE MATERIAL ESCAVADO - ENTULHO (A)</t>
  </si>
  <si>
    <t>M3Q</t>
  </si>
  <si>
    <t>1.8.2.4</t>
  </si>
  <si>
    <t>CONCRETO NÃO ESTRUTURAL - MÍNIMO 150 KG DE CIMENTO/M³</t>
  </si>
  <si>
    <t>1.8.2.5</t>
  </si>
  <si>
    <t>FÔRMA PLANA DE MADEIRA - APARENTE</t>
  </si>
  <si>
    <t>VALOR GLOBAL DA PROPOSTA (R$)</t>
  </si>
  <si>
    <t>_______________________________________</t>
  </si>
  <si>
    <t>Assinatura do representante legal / Responsável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</si>
</sst>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\-"/>
  </numFmts>
  <fonts count="9" x14ac:knownFonts="1">
    <font>
      <sz val="11"/>
      <color theme="1"/>
      <name val="Calibri"/>
      <family val="2"/>
      <charset val="1"/>
    </font>
    <font>
      <b/>
      <sz val="13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i/>
      <sz val="8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9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2F2F2"/>
      </patternFill>
    </fill>
    <fill>
      <patternFill patternType="solid">
        <fgColor rgb="FF1F4E78"/>
        <bgColor rgb="FF003366"/>
      </patternFill>
    </fill>
    <fill>
      <patternFill patternType="solid">
        <fgColor rgb="FFBDD7EE"/>
        <bgColor rgb="FF99CCFF"/>
      </patternFill>
    </fill>
    <fill>
      <patternFill patternType="solid">
        <fgColor rgb="FFDDEBF7"/>
        <bgColor rgb="FFF2F2F2"/>
      </patternFill>
    </fill>
    <fill>
      <patternFill patternType="solid">
        <fgColor rgb="FFF2F2F2"/>
        <bgColor rgb="FFDDEBF7"/>
      </patternFill>
    </fill>
  </fills>
  <borders count="3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3" borderId="2" xfId="0" applyFont="1" applyFill="1" applyBorder="1" applyAlignment="1">
      <alignment horizontal="right"/>
    </xf>
    <xf numFmtId="0" fontId="0" fillId="0" borderId="0" xfId="0"/>
    <xf numFmtId="0" fontId="3" fillId="0" borderId="0" xfId="0" applyFont="1" applyAlignment="1">
      <alignment horizontal="right"/>
    </xf>
    <xf numFmtId="0" fontId="4" fillId="2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10" fontId="4" fillId="2" borderId="2" xfId="0" applyNumberFormat="1" applyFont="1" applyFill="1" applyBorder="1"/>
    <xf numFmtId="10" fontId="2" fillId="0" borderId="2" xfId="0" applyNumberFormat="1" applyFont="1" applyBorder="1"/>
    <xf numFmtId="0" fontId="5" fillId="0" borderId="0" xfId="0" applyFont="1" applyAlignment="1">
      <alignment horizontal="right"/>
    </xf>
    <xf numFmtId="0" fontId="6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/>
    <xf numFmtId="164" fontId="3" fillId="4" borderId="2" xfId="0" applyNumberFormat="1" applyFont="1" applyFill="1" applyBorder="1"/>
    <xf numFmtId="0" fontId="3" fillId="5" borderId="2" xfId="0" applyFont="1" applyFill="1" applyBorder="1"/>
    <xf numFmtId="164" fontId="3" fillId="5" borderId="2" xfId="0" applyNumberFormat="1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3" fillId="6" borderId="2" xfId="0" applyFont="1" applyFill="1" applyBorder="1"/>
    <xf numFmtId="164" fontId="3" fillId="6" borderId="2" xfId="0" applyNumberFormat="1" applyFont="1" applyFill="1" applyBorder="1"/>
    <xf numFmtId="164" fontId="7" fillId="3" borderId="2" xfId="0" applyNumberFormat="1" applyFont="1" applyFill="1" applyBorder="1"/>
    <xf numFmtId="0" fontId="2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4"/>
  <sheetViews>
    <sheetView tabSelected="1" zoomScaleNormal="100" workbookViewId="0">
      <pane ySplit="9" topLeftCell="A76" activePane="bottomLeft" state="frozen"/>
      <selection pane="bottomLeft" activeCell="L49" sqref="L49"/>
    </sheetView>
  </sheetViews>
  <sheetFormatPr defaultColWidth="8.7109375" defaultRowHeight="15" x14ac:dyDescent="0.25"/>
  <cols>
    <col min="1" max="1" width="10" customWidth="1"/>
    <col min="2" max="2" width="70" customWidth="1"/>
    <col min="3" max="3" width="8" customWidth="1"/>
    <col min="4" max="4" width="12" customWidth="1"/>
    <col min="5" max="5" width="16" customWidth="1"/>
    <col min="6" max="6" width="9" customWidth="1"/>
    <col min="7" max="7" width="16" customWidth="1"/>
    <col min="8" max="8" width="18" customWidth="1"/>
  </cols>
  <sheetData>
    <row r="1" spans="1:8" ht="16.5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8" x14ac:dyDescent="0.25">
      <c r="A4" s="7" t="s">
        <v>2</v>
      </c>
      <c r="B4" s="4"/>
      <c r="C4" s="4"/>
      <c r="D4" s="4"/>
      <c r="F4" s="3" t="s">
        <v>3</v>
      </c>
      <c r="G4" s="3"/>
      <c r="H4" s="8"/>
    </row>
    <row r="5" spans="1:8" x14ac:dyDescent="0.25">
      <c r="A5" s="7" t="s">
        <v>4</v>
      </c>
      <c r="B5" s="4"/>
      <c r="C5" s="4"/>
      <c r="D5" s="4"/>
      <c r="F5" s="3" t="s">
        <v>5</v>
      </c>
      <c r="G5" s="3"/>
      <c r="H5" s="8"/>
    </row>
    <row r="6" spans="1:8" x14ac:dyDescent="0.25">
      <c r="A6" s="7" t="s">
        <v>6</v>
      </c>
      <c r="B6" s="4"/>
      <c r="C6" s="4"/>
      <c r="D6" s="4"/>
      <c r="F6" s="3" t="s">
        <v>7</v>
      </c>
      <c r="G6" s="3"/>
      <c r="H6" s="9">
        <v>0</v>
      </c>
    </row>
    <row r="7" spans="1:8" x14ac:dyDescent="0.25">
      <c r="A7" s="2"/>
      <c r="B7" s="2"/>
      <c r="C7" s="2"/>
      <c r="D7" s="2"/>
      <c r="E7" s="2"/>
      <c r="F7" s="10"/>
    </row>
    <row r="9" spans="1:8" ht="31.5" customHeight="1" x14ac:dyDescent="0.25">
      <c r="A9" s="11" t="s">
        <v>8</v>
      </c>
      <c r="B9" s="11" t="s">
        <v>9</v>
      </c>
      <c r="C9" s="11" t="s">
        <v>10</v>
      </c>
      <c r="D9" s="11" t="s">
        <v>11</v>
      </c>
      <c r="E9" s="11" t="s">
        <v>12</v>
      </c>
      <c r="F9" s="11" t="s">
        <v>13</v>
      </c>
      <c r="G9" s="11" t="s">
        <v>14</v>
      </c>
      <c r="H9" s="11" t="s">
        <v>15</v>
      </c>
    </row>
    <row r="10" spans="1:8" x14ac:dyDescent="0.25">
      <c r="A10" s="12" t="s">
        <v>16</v>
      </c>
      <c r="B10" s="13" t="s">
        <v>17</v>
      </c>
      <c r="C10" s="13"/>
      <c r="D10" s="13"/>
      <c r="E10" s="13"/>
      <c r="F10" s="13"/>
      <c r="G10" s="13"/>
      <c r="H10" s="14">
        <f>SUMIF(C12:C89,"&lt;&gt;",H12:H89)</f>
        <v>0</v>
      </c>
    </row>
    <row r="11" spans="1:8" x14ac:dyDescent="0.25">
      <c r="A11" s="15" t="s">
        <v>18</v>
      </c>
      <c r="B11" s="15" t="s">
        <v>19</v>
      </c>
      <c r="C11" s="15"/>
      <c r="D11" s="15"/>
      <c r="E11" s="15"/>
      <c r="F11" s="15"/>
      <c r="G11" s="15"/>
      <c r="H11" s="16">
        <f>SUMIF(C12:C13,"&lt;&gt;",H12:H13)</f>
        <v>0</v>
      </c>
    </row>
    <row r="12" spans="1:8" ht="25.5" x14ac:dyDescent="0.25">
      <c r="A12" s="17" t="s">
        <v>20</v>
      </c>
      <c r="B12" s="18" t="s">
        <v>21</v>
      </c>
      <c r="C12" s="17" t="s">
        <v>22</v>
      </c>
      <c r="D12" s="19">
        <v>240</v>
      </c>
      <c r="E12" s="20"/>
      <c r="F12" s="17" t="s">
        <v>23</v>
      </c>
      <c r="G12" s="21" t="str">
        <f>IF(E12="","",ROUND(E12*(1+$H$4),2))</f>
        <v/>
      </c>
      <c r="H12" s="21" t="str">
        <f>IF(G12="","",ROUND(D12*G12,2))</f>
        <v/>
      </c>
    </row>
    <row r="13" spans="1:8" x14ac:dyDescent="0.25">
      <c r="A13" s="17" t="s">
        <v>24</v>
      </c>
      <c r="B13" s="18" t="s">
        <v>25</v>
      </c>
      <c r="C13" s="17" t="s">
        <v>22</v>
      </c>
      <c r="D13" s="19">
        <v>960</v>
      </c>
      <c r="E13" s="20"/>
      <c r="F13" s="17" t="s">
        <v>23</v>
      </c>
      <c r="G13" s="21" t="str">
        <f>IF(E13="","",ROUND(E13*(1+$H$4),2))</f>
        <v/>
      </c>
      <c r="H13" s="21" t="str">
        <f>IF(G13="","",ROUND(D13*G13,2))</f>
        <v/>
      </c>
    </row>
    <row r="14" spans="1:8" x14ac:dyDescent="0.25">
      <c r="A14" s="15" t="s">
        <v>26</v>
      </c>
      <c r="B14" s="15" t="s">
        <v>27</v>
      </c>
      <c r="C14" s="15"/>
      <c r="D14" s="15"/>
      <c r="E14" s="15"/>
      <c r="F14" s="15"/>
      <c r="G14" s="15"/>
      <c r="H14" s="16">
        <f>SUMIF(C15:C19,"&lt;&gt;",H15:H19)</f>
        <v>0</v>
      </c>
    </row>
    <row r="15" spans="1:8" x14ac:dyDescent="0.25">
      <c r="A15" s="17" t="s">
        <v>28</v>
      </c>
      <c r="B15" s="18" t="s">
        <v>29</v>
      </c>
      <c r="C15" s="17" t="s">
        <v>30</v>
      </c>
      <c r="D15" s="19">
        <v>8</v>
      </c>
      <c r="E15" s="20"/>
      <c r="F15" s="17" t="s">
        <v>23</v>
      </c>
      <c r="G15" s="21" t="str">
        <f>IF(E15="","",ROUND(E15*(1+$H$4),2))</f>
        <v/>
      </c>
      <c r="H15" s="21" t="str">
        <f>IF(G15="","",ROUND(D15*G15,2))</f>
        <v/>
      </c>
    </row>
    <row r="16" spans="1:8" ht="38.25" x14ac:dyDescent="0.25">
      <c r="A16" s="17" t="s">
        <v>31</v>
      </c>
      <c r="B16" s="18" t="s">
        <v>32</v>
      </c>
      <c r="C16" s="17" t="s">
        <v>33</v>
      </c>
      <c r="D16" s="19">
        <v>6</v>
      </c>
      <c r="E16" s="20"/>
      <c r="F16" s="17" t="s">
        <v>34</v>
      </c>
      <c r="G16" s="21" t="str">
        <f>IF(E16="","",ROUND(E16*(1+$H$5),2))</f>
        <v/>
      </c>
      <c r="H16" s="21" t="str">
        <f>IF(G16="","",ROUND(D16*G16,2))</f>
        <v/>
      </c>
    </row>
    <row r="17" spans="1:8" ht="38.25" x14ac:dyDescent="0.25">
      <c r="A17" s="17" t="s">
        <v>35</v>
      </c>
      <c r="B17" s="18" t="s">
        <v>36</v>
      </c>
      <c r="C17" s="17" t="s">
        <v>33</v>
      </c>
      <c r="D17" s="19">
        <v>6</v>
      </c>
      <c r="E17" s="20"/>
      <c r="F17" s="17" t="s">
        <v>34</v>
      </c>
      <c r="G17" s="21" t="str">
        <f>IF(E17="","",ROUND(E17*(1+$H$5),2))</f>
        <v/>
      </c>
      <c r="H17" s="21" t="str">
        <f>IF(G17="","",ROUND(D17*G17,2))</f>
        <v/>
      </c>
    </row>
    <row r="18" spans="1:8" ht="38.25" x14ac:dyDescent="0.25">
      <c r="A18" s="17" t="s">
        <v>37</v>
      </c>
      <c r="B18" s="18" t="s">
        <v>38</v>
      </c>
      <c r="C18" s="17" t="s">
        <v>33</v>
      </c>
      <c r="D18" s="19">
        <v>6</v>
      </c>
      <c r="E18" s="20"/>
      <c r="F18" s="17" t="s">
        <v>34</v>
      </c>
      <c r="G18" s="21" t="str">
        <f>IF(E18="","",ROUND(E18*(1+$H$5),2))</f>
        <v/>
      </c>
      <c r="H18" s="21" t="str">
        <f>IF(G18="","",ROUND(D18*G18,2))</f>
        <v/>
      </c>
    </row>
    <row r="19" spans="1:8" ht="25.5" x14ac:dyDescent="0.25">
      <c r="A19" s="17" t="s">
        <v>39</v>
      </c>
      <c r="B19" s="18" t="s">
        <v>40</v>
      </c>
      <c r="C19" s="17" t="s">
        <v>41</v>
      </c>
      <c r="D19" s="19">
        <v>6</v>
      </c>
      <c r="E19" s="20"/>
      <c r="F19" s="17" t="s">
        <v>23</v>
      </c>
      <c r="G19" s="21" t="str">
        <f>IF(E19="","",ROUND(E19*(1+$H$4),2))</f>
        <v/>
      </c>
      <c r="H19" s="21" t="str">
        <f>IF(G19="","",ROUND(D19*G19,2))</f>
        <v/>
      </c>
    </row>
    <row r="20" spans="1:8" x14ac:dyDescent="0.25">
      <c r="A20" s="15" t="s">
        <v>42</v>
      </c>
      <c r="B20" s="15" t="s">
        <v>43</v>
      </c>
      <c r="C20" s="15"/>
      <c r="D20" s="15"/>
      <c r="E20" s="15"/>
      <c r="F20" s="15"/>
      <c r="G20" s="15"/>
      <c r="H20" s="16">
        <f>SUMIF(C21:C22,"&lt;&gt;",H21:H22)</f>
        <v>0</v>
      </c>
    </row>
    <row r="21" spans="1:8" ht="25.5" x14ac:dyDescent="0.25">
      <c r="A21" s="17" t="s">
        <v>44</v>
      </c>
      <c r="B21" s="18" t="s">
        <v>45</v>
      </c>
      <c r="C21" s="17" t="s">
        <v>46</v>
      </c>
      <c r="D21" s="19">
        <v>2979.12</v>
      </c>
      <c r="E21" s="20"/>
      <c r="F21" s="17" t="s">
        <v>23</v>
      </c>
      <c r="G21" s="21" t="str">
        <f>IF(E21="","",ROUND(E21*(1+$H$4),2))</f>
        <v/>
      </c>
      <c r="H21" s="21" t="str">
        <f>IF(G21="","",ROUND(D21*G21,2))</f>
        <v/>
      </c>
    </row>
    <row r="22" spans="1:8" ht="25.5" x14ac:dyDescent="0.25">
      <c r="A22" s="17" t="s">
        <v>47</v>
      </c>
      <c r="B22" s="18" t="s">
        <v>48</v>
      </c>
      <c r="C22" s="17" t="s">
        <v>46</v>
      </c>
      <c r="D22" s="19">
        <v>2979.12</v>
      </c>
      <c r="E22" s="20"/>
      <c r="F22" s="17" t="s">
        <v>23</v>
      </c>
      <c r="G22" s="21" t="str">
        <f>IF(E22="","",ROUND(E22*(1+$H$4),2))</f>
        <v/>
      </c>
      <c r="H22" s="21" t="str">
        <f>IF(G22="","",ROUND(D22*G22,2))</f>
        <v/>
      </c>
    </row>
    <row r="23" spans="1:8" x14ac:dyDescent="0.25">
      <c r="A23" s="15" t="s">
        <v>49</v>
      </c>
      <c r="B23" s="15" t="s">
        <v>50</v>
      </c>
      <c r="C23" s="15"/>
      <c r="D23" s="15"/>
      <c r="E23" s="15"/>
      <c r="F23" s="15"/>
      <c r="G23" s="15"/>
      <c r="H23" s="16">
        <f>SUMIF(C25:C31,"&lt;&gt;",H25:H31)</f>
        <v>0</v>
      </c>
    </row>
    <row r="24" spans="1:8" x14ac:dyDescent="0.25">
      <c r="A24" s="22" t="s">
        <v>51</v>
      </c>
      <c r="B24" s="22" t="s">
        <v>52</v>
      </c>
      <c r="C24" s="22"/>
      <c r="D24" s="22"/>
      <c r="E24" s="22"/>
      <c r="F24" s="22"/>
      <c r="G24" s="22"/>
      <c r="H24" s="23">
        <f>SUMIF(C25:C26,"&lt;&gt;",H25:H26)</f>
        <v>0</v>
      </c>
    </row>
    <row r="25" spans="1:8" ht="38.25" x14ac:dyDescent="0.25">
      <c r="A25" s="17" t="s">
        <v>53</v>
      </c>
      <c r="B25" s="18" t="s">
        <v>54</v>
      </c>
      <c r="C25" s="17" t="s">
        <v>30</v>
      </c>
      <c r="D25" s="19">
        <v>544.95000000000005</v>
      </c>
      <c r="E25" s="20"/>
      <c r="F25" s="17" t="s">
        <v>23</v>
      </c>
      <c r="G25" s="21" t="str">
        <f>IF(E25="","",ROUND(E25*(1+$H$4),2))</f>
        <v/>
      </c>
      <c r="H25" s="21" t="str">
        <f>IF(G25="","",ROUND(D25*G25,2))</f>
        <v/>
      </c>
    </row>
    <row r="26" spans="1:8" ht="25.5" x14ac:dyDescent="0.25">
      <c r="A26" s="17" t="s">
        <v>55</v>
      </c>
      <c r="B26" s="18" t="s">
        <v>56</v>
      </c>
      <c r="C26" s="17" t="s">
        <v>30</v>
      </c>
      <c r="D26" s="19">
        <v>7651.86</v>
      </c>
      <c r="E26" s="20"/>
      <c r="F26" s="17" t="s">
        <v>23</v>
      </c>
      <c r="G26" s="21" t="str">
        <f>IF(E26="","",ROUND(E26*(1+$H$4),2))</f>
        <v/>
      </c>
      <c r="H26" s="21" t="str">
        <f>IF(G26="","",ROUND(D26*G26,2))</f>
        <v/>
      </c>
    </row>
    <row r="27" spans="1:8" x14ac:dyDescent="0.25">
      <c r="A27" s="22" t="s">
        <v>57</v>
      </c>
      <c r="B27" s="22" t="s">
        <v>58</v>
      </c>
      <c r="C27" s="22"/>
      <c r="D27" s="22"/>
      <c r="E27" s="22"/>
      <c r="F27" s="22"/>
      <c r="G27" s="22"/>
      <c r="H27" s="23">
        <f>SUMIF(C28:C31,"&lt;&gt;",H28:H31)</f>
        <v>0</v>
      </c>
    </row>
    <row r="28" spans="1:8" x14ac:dyDescent="0.25">
      <c r="A28" s="17" t="s">
        <v>59</v>
      </c>
      <c r="B28" s="18" t="s">
        <v>60</v>
      </c>
      <c r="C28" s="17" t="s">
        <v>46</v>
      </c>
      <c r="D28" s="19">
        <v>429.86</v>
      </c>
      <c r="E28" s="20"/>
      <c r="F28" s="17" t="s">
        <v>23</v>
      </c>
      <c r="G28" s="21" t="str">
        <f>IF(E28="","",ROUND(E28*(1+$H$4),2))</f>
        <v/>
      </c>
      <c r="H28" s="21" t="str">
        <f>IF(G28="","",ROUND(D28*G28,2))</f>
        <v/>
      </c>
    </row>
    <row r="29" spans="1:8" x14ac:dyDescent="0.25">
      <c r="A29" s="17" t="s">
        <v>61</v>
      </c>
      <c r="B29" s="18" t="s">
        <v>62</v>
      </c>
      <c r="C29" s="17" t="s">
        <v>46</v>
      </c>
      <c r="D29" s="19">
        <v>429.86</v>
      </c>
      <c r="E29" s="20"/>
      <c r="F29" s="17" t="s">
        <v>23</v>
      </c>
      <c r="G29" s="21" t="str">
        <f>IF(E29="","",ROUND(E29*(1+$H$4),2))</f>
        <v/>
      </c>
      <c r="H29" s="21" t="str">
        <f>IF(G29="","",ROUND(D29*G29,2))</f>
        <v/>
      </c>
    </row>
    <row r="30" spans="1:8" x14ac:dyDescent="0.25">
      <c r="A30" s="17" t="s">
        <v>63</v>
      </c>
      <c r="B30" s="18" t="s">
        <v>64</v>
      </c>
      <c r="C30" s="17" t="s">
        <v>30</v>
      </c>
      <c r="D30" s="19">
        <v>4</v>
      </c>
      <c r="E30" s="20"/>
      <c r="F30" s="17" t="s">
        <v>23</v>
      </c>
      <c r="G30" s="21" t="str">
        <f>IF(E30="","",ROUND(E30*(1+$H$4),2))</f>
        <v/>
      </c>
      <c r="H30" s="21" t="str">
        <f>IF(G30="","",ROUND(D30*G30,2))</f>
        <v/>
      </c>
    </row>
    <row r="31" spans="1:8" x14ac:dyDescent="0.25">
      <c r="A31" s="17" t="s">
        <v>65</v>
      </c>
      <c r="B31" s="18" t="s">
        <v>66</v>
      </c>
      <c r="C31" s="17" t="s">
        <v>30</v>
      </c>
      <c r="D31" s="19">
        <v>20</v>
      </c>
      <c r="E31" s="20"/>
      <c r="F31" s="17" t="s">
        <v>23</v>
      </c>
      <c r="G31" s="21" t="str">
        <f>IF(E31="","",ROUND(E31*(1+$H$4),2))</f>
        <v/>
      </c>
      <c r="H31" s="21" t="str">
        <f>IF(G31="","",ROUND(D31*G31,2))</f>
        <v/>
      </c>
    </row>
    <row r="32" spans="1:8" x14ac:dyDescent="0.25">
      <c r="A32" s="15" t="s">
        <v>67</v>
      </c>
      <c r="B32" s="15" t="s">
        <v>68</v>
      </c>
      <c r="C32" s="15"/>
      <c r="D32" s="15"/>
      <c r="E32" s="15"/>
      <c r="F32" s="15"/>
      <c r="G32" s="15"/>
      <c r="H32" s="16">
        <f>SUMIF(C34:C53,"&lt;&gt;",H34:H53)</f>
        <v>0</v>
      </c>
    </row>
    <row r="33" spans="1:8" x14ac:dyDescent="0.25">
      <c r="A33" s="22" t="s">
        <v>69</v>
      </c>
      <c r="B33" s="22" t="s">
        <v>70</v>
      </c>
      <c r="C33" s="22"/>
      <c r="D33" s="22"/>
      <c r="E33" s="22"/>
      <c r="F33" s="22"/>
      <c r="G33" s="22"/>
      <c r="H33" s="23">
        <f>SUMIF(C34:C37,"&lt;&gt;",H34:H37)</f>
        <v>0</v>
      </c>
    </row>
    <row r="34" spans="1:8" ht="51" x14ac:dyDescent="0.25">
      <c r="A34" s="17" t="s">
        <v>71</v>
      </c>
      <c r="B34" s="18" t="s">
        <v>72</v>
      </c>
      <c r="C34" s="17" t="s">
        <v>73</v>
      </c>
      <c r="D34" s="19">
        <v>65.19</v>
      </c>
      <c r="E34" s="20"/>
      <c r="F34" s="17" t="s">
        <v>23</v>
      </c>
      <c r="G34" s="21" t="str">
        <f>IF(E34="","",ROUND(E34*(1+$H$4),2))</f>
        <v/>
      </c>
      <c r="H34" s="21" t="str">
        <f>IF(G34="","",ROUND(D34*G34,2))</f>
        <v/>
      </c>
    </row>
    <row r="35" spans="1:8" ht="63.75" x14ac:dyDescent="0.25">
      <c r="A35" s="17" t="s">
        <v>74</v>
      </c>
      <c r="B35" s="18" t="s">
        <v>75</v>
      </c>
      <c r="C35" s="17" t="s">
        <v>73</v>
      </c>
      <c r="D35" s="19">
        <v>5625.07</v>
      </c>
      <c r="E35" s="20"/>
      <c r="F35" s="17" t="s">
        <v>23</v>
      </c>
      <c r="G35" s="21" t="str">
        <f>IF(E35="","",ROUND(E35*(1+$H$4),2))</f>
        <v/>
      </c>
      <c r="H35" s="21" t="str">
        <f>IF(G35="","",ROUND(D35*G35,2))</f>
        <v/>
      </c>
    </row>
    <row r="36" spans="1:8" ht="51" x14ac:dyDescent="0.25">
      <c r="A36" s="17" t="s">
        <v>76</v>
      </c>
      <c r="B36" s="18" t="s">
        <v>77</v>
      </c>
      <c r="C36" s="17" t="s">
        <v>73</v>
      </c>
      <c r="D36" s="19">
        <v>2758.3</v>
      </c>
      <c r="E36" s="20"/>
      <c r="F36" s="17" t="s">
        <v>23</v>
      </c>
      <c r="G36" s="21" t="str">
        <f>IF(E36="","",ROUND(E36*(1+$H$4),2))</f>
        <v/>
      </c>
      <c r="H36" s="21" t="str">
        <f>IF(G36="","",ROUND(D36*G36,2))</f>
        <v/>
      </c>
    </row>
    <row r="37" spans="1:8" ht="51" x14ac:dyDescent="0.25">
      <c r="A37" s="17" t="s">
        <v>78</v>
      </c>
      <c r="B37" s="18" t="s">
        <v>79</v>
      </c>
      <c r="C37" s="17" t="s">
        <v>73</v>
      </c>
      <c r="D37" s="19">
        <v>848.52</v>
      </c>
      <c r="E37" s="20"/>
      <c r="F37" s="17" t="s">
        <v>23</v>
      </c>
      <c r="G37" s="21" t="str">
        <f>IF(E37="","",ROUND(E37*(1+$H$4),2))</f>
        <v/>
      </c>
      <c r="H37" s="21" t="str">
        <f>IF(G37="","",ROUND(D37*G37,2))</f>
        <v/>
      </c>
    </row>
    <row r="38" spans="1:8" x14ac:dyDescent="0.25">
      <c r="A38" s="22" t="s">
        <v>80</v>
      </c>
      <c r="B38" s="22" t="s">
        <v>81</v>
      </c>
      <c r="C38" s="22"/>
      <c r="D38" s="22"/>
      <c r="E38" s="22"/>
      <c r="F38" s="22"/>
      <c r="G38" s="22"/>
      <c r="H38" s="23">
        <f>SUMIF(C39:C40,"&lt;&gt;",H39:H40)</f>
        <v>0</v>
      </c>
    </row>
    <row r="39" spans="1:8" ht="38.25" x14ac:dyDescent="0.25">
      <c r="A39" s="17" t="s">
        <v>82</v>
      </c>
      <c r="B39" s="18" t="s">
        <v>83</v>
      </c>
      <c r="C39" s="17" t="s">
        <v>30</v>
      </c>
      <c r="D39" s="19">
        <v>3619.49</v>
      </c>
      <c r="E39" s="20"/>
      <c r="F39" s="17" t="s">
        <v>23</v>
      </c>
      <c r="G39" s="21" t="str">
        <f>IF(E39="","",ROUND(E39*(1+$H$4),2))</f>
        <v/>
      </c>
      <c r="H39" s="21" t="str">
        <f>IF(G39="","",ROUND(D39*G39,2))</f>
        <v/>
      </c>
    </row>
    <row r="40" spans="1:8" x14ac:dyDescent="0.25">
      <c r="A40" s="17" t="s">
        <v>84</v>
      </c>
      <c r="B40" s="18" t="s">
        <v>85</v>
      </c>
      <c r="C40" s="17" t="s">
        <v>73</v>
      </c>
      <c r="D40" s="19">
        <v>361.98</v>
      </c>
      <c r="E40" s="20"/>
      <c r="F40" s="17" t="s">
        <v>23</v>
      </c>
      <c r="G40" s="21" t="str">
        <f>IF(E40="","",ROUND(E40*(1+$H$4),2))</f>
        <v/>
      </c>
      <c r="H40" s="21" t="str">
        <f>IF(G40="","",ROUND(D40*G40,2))</f>
        <v/>
      </c>
    </row>
    <row r="41" spans="1:8" x14ac:dyDescent="0.25">
      <c r="A41" s="22" t="s">
        <v>86</v>
      </c>
      <c r="B41" s="22" t="s">
        <v>87</v>
      </c>
      <c r="C41" s="22"/>
      <c r="D41" s="22"/>
      <c r="E41" s="22"/>
      <c r="F41" s="22"/>
      <c r="G41" s="22"/>
      <c r="H41" s="23">
        <f>SUMIF(C42:C45,"&lt;&gt;",H42:H45)</f>
        <v>0</v>
      </c>
    </row>
    <row r="42" spans="1:8" ht="25.5" x14ac:dyDescent="0.25">
      <c r="A42" s="17" t="s">
        <v>88</v>
      </c>
      <c r="B42" s="18" t="s">
        <v>89</v>
      </c>
      <c r="C42" s="17" t="s">
        <v>30</v>
      </c>
      <c r="D42" s="19">
        <v>132</v>
      </c>
      <c r="E42" s="20"/>
      <c r="F42" s="17" t="s">
        <v>23</v>
      </c>
      <c r="G42" s="21" t="str">
        <f>IF(E42="","",ROUND(E42*(1+$H$4),2))</f>
        <v/>
      </c>
      <c r="H42" s="21" t="str">
        <f>IF(G42="","",ROUND(D42*G42,2))</f>
        <v/>
      </c>
    </row>
    <row r="43" spans="1:8" ht="51" x14ac:dyDescent="0.25">
      <c r="A43" s="17" t="s">
        <v>90</v>
      </c>
      <c r="B43" s="18" t="s">
        <v>91</v>
      </c>
      <c r="C43" s="17" t="s">
        <v>30</v>
      </c>
      <c r="D43" s="19">
        <v>9623.89</v>
      </c>
      <c r="E43" s="20"/>
      <c r="F43" s="17" t="s">
        <v>23</v>
      </c>
      <c r="G43" s="21" t="str">
        <f>IF(E43="","",ROUND(E43*(1+$H$4),2))</f>
        <v/>
      </c>
      <c r="H43" s="21" t="str">
        <f>IF(G43="","",ROUND(D43*G43,2))</f>
        <v/>
      </c>
    </row>
    <row r="44" spans="1:8" ht="51" x14ac:dyDescent="0.25">
      <c r="A44" s="17" t="s">
        <v>92</v>
      </c>
      <c r="B44" s="18" t="s">
        <v>93</v>
      </c>
      <c r="C44" s="17" t="s">
        <v>30</v>
      </c>
      <c r="D44" s="19">
        <v>4110.4399999999996</v>
      </c>
      <c r="E44" s="20"/>
      <c r="F44" s="17" t="s">
        <v>23</v>
      </c>
      <c r="G44" s="21" t="str">
        <f>IF(E44="","",ROUND(E44*(1+$H$4),2))</f>
        <v/>
      </c>
      <c r="H44" s="21" t="str">
        <f>IF(G44="","",ROUND(D44*G44,2))</f>
        <v/>
      </c>
    </row>
    <row r="45" spans="1:8" ht="51" x14ac:dyDescent="0.25">
      <c r="A45" s="17" t="s">
        <v>94</v>
      </c>
      <c r="B45" s="18" t="s">
        <v>95</v>
      </c>
      <c r="C45" s="17" t="s">
        <v>30</v>
      </c>
      <c r="D45" s="19">
        <v>1067.5999999999999</v>
      </c>
      <c r="E45" s="20"/>
      <c r="F45" s="17" t="s">
        <v>23</v>
      </c>
      <c r="G45" s="21" t="str">
        <f>IF(E45="","",ROUND(E45*(1+$H$4),2))</f>
        <v/>
      </c>
      <c r="H45" s="21" t="str">
        <f>IF(G45="","",ROUND(D45*G45,2))</f>
        <v/>
      </c>
    </row>
    <row r="46" spans="1:8" x14ac:dyDescent="0.25">
      <c r="A46" s="22" t="s">
        <v>96</v>
      </c>
      <c r="B46" s="22" t="s">
        <v>97</v>
      </c>
      <c r="C46" s="22"/>
      <c r="D46" s="22"/>
      <c r="E46" s="22"/>
      <c r="F46" s="22"/>
      <c r="G46" s="22"/>
      <c r="H46" s="23">
        <f>SUMIF(C47:C47,"&lt;&gt;",H47:H47)</f>
        <v>0</v>
      </c>
    </row>
    <row r="47" spans="1:8" x14ac:dyDescent="0.25">
      <c r="A47" s="17" t="s">
        <v>98</v>
      </c>
      <c r="B47" s="18" t="s">
        <v>99</v>
      </c>
      <c r="C47" s="17" t="s">
        <v>22</v>
      </c>
      <c r="D47" s="19">
        <v>480</v>
      </c>
      <c r="E47" s="20"/>
      <c r="F47" s="17" t="s">
        <v>23</v>
      </c>
      <c r="G47" s="21" t="str">
        <f>IF(E47="","",ROUND(E47*(1+$H$4),2))</f>
        <v/>
      </c>
      <c r="H47" s="21" t="str">
        <f>IF(G47="","",ROUND(D47*G47,2))</f>
        <v/>
      </c>
    </row>
    <row r="48" spans="1:8" x14ac:dyDescent="0.25">
      <c r="A48" s="22" t="s">
        <v>100</v>
      </c>
      <c r="B48" s="22" t="s">
        <v>101</v>
      </c>
      <c r="C48" s="22"/>
      <c r="D48" s="22"/>
      <c r="E48" s="22"/>
      <c r="F48" s="22"/>
      <c r="G48" s="22"/>
      <c r="H48" s="23">
        <f>SUMIF(C49:C51,"&lt;&gt;",H49:H51)</f>
        <v>0</v>
      </c>
    </row>
    <row r="49" spans="1:8" ht="63.75" x14ac:dyDescent="0.25">
      <c r="A49" s="17" t="s">
        <v>102</v>
      </c>
      <c r="B49" s="18" t="s">
        <v>103</v>
      </c>
      <c r="C49" s="17" t="s">
        <v>73</v>
      </c>
      <c r="D49" s="19">
        <v>55.22</v>
      </c>
      <c r="E49" s="20"/>
      <c r="F49" s="17" t="s">
        <v>23</v>
      </c>
      <c r="G49" s="21" t="str">
        <f>IF(E49="","",ROUND(E49*(1+$H$4),2))</f>
        <v/>
      </c>
      <c r="H49" s="21" t="str">
        <f>IF(G49="","",ROUND(D49*G49,2))</f>
        <v/>
      </c>
    </row>
    <row r="50" spans="1:8" ht="63.75" x14ac:dyDescent="0.25">
      <c r="A50" s="17" t="s">
        <v>104</v>
      </c>
      <c r="B50" s="18" t="s">
        <v>105</v>
      </c>
      <c r="C50" s="17" t="s">
        <v>73</v>
      </c>
      <c r="D50" s="19">
        <v>5078.47</v>
      </c>
      <c r="E50" s="20"/>
      <c r="F50" s="17" t="s">
        <v>23</v>
      </c>
      <c r="G50" s="21" t="str">
        <f>IF(E50="","",ROUND(E50*(1+$H$4),2))</f>
        <v/>
      </c>
      <c r="H50" s="21" t="str">
        <f>IF(G50="","",ROUND(D50*G50,2))</f>
        <v/>
      </c>
    </row>
    <row r="51" spans="1:8" ht="63.75" x14ac:dyDescent="0.25">
      <c r="A51" s="17" t="s">
        <v>106</v>
      </c>
      <c r="B51" s="18" t="s">
        <v>107</v>
      </c>
      <c r="C51" s="17" t="s">
        <v>73</v>
      </c>
      <c r="D51" s="19">
        <v>3427.25</v>
      </c>
      <c r="E51" s="20"/>
      <c r="F51" s="17" t="s">
        <v>23</v>
      </c>
      <c r="G51" s="21" t="str">
        <f>IF(E51="","",ROUND(E51*(1+$H$4),2))</f>
        <v/>
      </c>
      <c r="H51" s="21" t="str">
        <f>IF(G51="","",ROUND(D51*G51,2))</f>
        <v/>
      </c>
    </row>
    <row r="52" spans="1:8" x14ac:dyDescent="0.25">
      <c r="A52" s="22" t="s">
        <v>108</v>
      </c>
      <c r="B52" s="22" t="s">
        <v>109</v>
      </c>
      <c r="C52" s="22"/>
      <c r="D52" s="22"/>
      <c r="E52" s="22"/>
      <c r="F52" s="22"/>
      <c r="G52" s="22"/>
      <c r="H52" s="23">
        <f>SUMIF(C53:C53,"&lt;&gt;",H53:H53)</f>
        <v>0</v>
      </c>
    </row>
    <row r="53" spans="1:8" ht="25.5" x14ac:dyDescent="0.25">
      <c r="A53" s="17" t="s">
        <v>110</v>
      </c>
      <c r="B53" s="18" t="s">
        <v>111</v>
      </c>
      <c r="C53" s="17" t="s">
        <v>73</v>
      </c>
      <c r="D53" s="19">
        <v>1092.73</v>
      </c>
      <c r="E53" s="20"/>
      <c r="F53" s="17" t="s">
        <v>23</v>
      </c>
      <c r="G53" s="21" t="str">
        <f>IF(E53="","",ROUND(E53*(1+$H$4),2))</f>
        <v/>
      </c>
      <c r="H53" s="21" t="str">
        <f>IF(G53="","",ROUND(D53*G53,2))</f>
        <v/>
      </c>
    </row>
    <row r="54" spans="1:8" x14ac:dyDescent="0.25">
      <c r="A54" s="15" t="s">
        <v>112</v>
      </c>
      <c r="B54" s="15" t="s">
        <v>113</v>
      </c>
      <c r="C54" s="15"/>
      <c r="D54" s="15"/>
      <c r="E54" s="15"/>
      <c r="F54" s="15"/>
      <c r="G54" s="15"/>
      <c r="H54" s="16">
        <f>SUMIF(C56:C63,"&lt;&gt;",H56:H63)</f>
        <v>0</v>
      </c>
    </row>
    <row r="55" spans="1:8" x14ac:dyDescent="0.25">
      <c r="A55" s="22" t="s">
        <v>114</v>
      </c>
      <c r="B55" s="22" t="s">
        <v>115</v>
      </c>
      <c r="C55" s="22"/>
      <c r="D55" s="22"/>
      <c r="E55" s="22"/>
      <c r="F55" s="22"/>
      <c r="G55" s="22"/>
      <c r="H55" s="23">
        <f>SUMIF(C56:C57,"&lt;&gt;",H56:H57)</f>
        <v>0</v>
      </c>
    </row>
    <row r="56" spans="1:8" ht="38.25" x14ac:dyDescent="0.25">
      <c r="A56" s="17" t="s">
        <v>116</v>
      </c>
      <c r="B56" s="18" t="s">
        <v>117</v>
      </c>
      <c r="C56" s="17" t="s">
        <v>46</v>
      </c>
      <c r="D56" s="19">
        <v>2979.12</v>
      </c>
      <c r="E56" s="20"/>
      <c r="F56" s="17" t="s">
        <v>23</v>
      </c>
      <c r="G56" s="21" t="str">
        <f>IF(E56="","",ROUND(E56*(1+$H$4),2))</f>
        <v/>
      </c>
      <c r="H56" s="21" t="str">
        <f>IF(G56="","",ROUND(D56*G56,2))</f>
        <v/>
      </c>
    </row>
    <row r="57" spans="1:8" ht="25.5" x14ac:dyDescent="0.25">
      <c r="A57" s="17" t="s">
        <v>118</v>
      </c>
      <c r="B57" s="18" t="s">
        <v>119</v>
      </c>
      <c r="C57" s="17" t="s">
        <v>46</v>
      </c>
      <c r="D57" s="19">
        <v>2982</v>
      </c>
      <c r="E57" s="20"/>
      <c r="F57" s="17" t="s">
        <v>34</v>
      </c>
      <c r="G57" s="21" t="str">
        <f>IF(E57="","",ROUND(E57*(1+$H$5),2))</f>
        <v/>
      </c>
      <c r="H57" s="21" t="str">
        <f>IF(G57="","",ROUND(D57*G57,2))</f>
        <v/>
      </c>
    </row>
    <row r="58" spans="1:8" x14ac:dyDescent="0.25">
      <c r="A58" s="22" t="s">
        <v>120</v>
      </c>
      <c r="B58" s="22" t="s">
        <v>121</v>
      </c>
      <c r="C58" s="22"/>
      <c r="D58" s="22"/>
      <c r="E58" s="22"/>
      <c r="F58" s="22"/>
      <c r="G58" s="22"/>
      <c r="H58" s="23">
        <f>SUMIF(C59:C63,"&lt;&gt;",H59:H63)</f>
        <v>0</v>
      </c>
    </row>
    <row r="59" spans="1:8" ht="25.5" x14ac:dyDescent="0.25">
      <c r="A59" s="17" t="s">
        <v>122</v>
      </c>
      <c r="B59" s="18" t="s">
        <v>123</v>
      </c>
      <c r="C59" s="17" t="s">
        <v>124</v>
      </c>
      <c r="D59" s="19">
        <v>27</v>
      </c>
      <c r="E59" s="20"/>
      <c r="F59" s="17" t="s">
        <v>23</v>
      </c>
      <c r="G59" s="21" t="str">
        <f>IF(E59="","",ROUND(E59*(1+$H$4),2))</f>
        <v/>
      </c>
      <c r="H59" s="21" t="str">
        <f>IF(G59="","",ROUND(D59*G59,2))</f>
        <v/>
      </c>
    </row>
    <row r="60" spans="1:8" ht="25.5" x14ac:dyDescent="0.25">
      <c r="A60" s="17" t="s">
        <v>125</v>
      </c>
      <c r="B60" s="18" t="s">
        <v>126</v>
      </c>
      <c r="C60" s="17" t="s">
        <v>124</v>
      </c>
      <c r="D60" s="19">
        <v>14</v>
      </c>
      <c r="E60" s="20"/>
      <c r="F60" s="17" t="s">
        <v>23</v>
      </c>
      <c r="G60" s="21" t="str">
        <f>IF(E60="","",ROUND(E60*(1+$H$4),2))</f>
        <v/>
      </c>
      <c r="H60" s="21" t="str">
        <f>IF(G60="","",ROUND(D60*G60,2))</f>
        <v/>
      </c>
    </row>
    <row r="61" spans="1:8" ht="25.5" x14ac:dyDescent="0.25">
      <c r="A61" s="17" t="s">
        <v>127</v>
      </c>
      <c r="B61" s="18" t="s">
        <v>128</v>
      </c>
      <c r="C61" s="17" t="s">
        <v>124</v>
      </c>
      <c r="D61" s="19">
        <v>7</v>
      </c>
      <c r="E61" s="20"/>
      <c r="F61" s="17" t="s">
        <v>23</v>
      </c>
      <c r="G61" s="21" t="str">
        <f>IF(E61="","",ROUND(E61*(1+$H$4),2))</f>
        <v/>
      </c>
      <c r="H61" s="21" t="str">
        <f>IF(G61="","",ROUND(D61*G61,2))</f>
        <v/>
      </c>
    </row>
    <row r="62" spans="1:8" ht="25.5" x14ac:dyDescent="0.25">
      <c r="A62" s="17" t="s">
        <v>129</v>
      </c>
      <c r="B62" s="18" t="s">
        <v>130</v>
      </c>
      <c r="C62" s="17" t="s">
        <v>124</v>
      </c>
      <c r="D62" s="19">
        <v>4</v>
      </c>
      <c r="E62" s="20"/>
      <c r="F62" s="17" t="s">
        <v>23</v>
      </c>
      <c r="G62" s="21" t="str">
        <f>IF(E62="","",ROUND(E62*(1+$H$4),2))</f>
        <v/>
      </c>
      <c r="H62" s="21" t="str">
        <f>IF(G62="","",ROUND(D62*G62,2))</f>
        <v/>
      </c>
    </row>
    <row r="63" spans="1:8" x14ac:dyDescent="0.25">
      <c r="A63" s="17" t="s">
        <v>131</v>
      </c>
      <c r="B63" s="18" t="s">
        <v>132</v>
      </c>
      <c r="C63" s="17" t="s">
        <v>124</v>
      </c>
      <c r="D63" s="19">
        <v>52</v>
      </c>
      <c r="E63" s="20"/>
      <c r="F63" s="17" t="s">
        <v>34</v>
      </c>
      <c r="G63" s="21" t="str">
        <f>IF(E63="","",ROUND(E63*(1+$H$5),2))</f>
        <v/>
      </c>
      <c r="H63" s="21" t="str">
        <f>IF(G63="","",ROUND(D63*G63,2))</f>
        <v/>
      </c>
    </row>
    <row r="64" spans="1:8" x14ac:dyDescent="0.25">
      <c r="A64" s="15" t="s">
        <v>133</v>
      </c>
      <c r="B64" s="15" t="s">
        <v>134</v>
      </c>
      <c r="C64" s="15"/>
      <c r="D64" s="15"/>
      <c r="E64" s="15"/>
      <c r="F64" s="15"/>
      <c r="G64" s="15"/>
      <c r="H64" s="16">
        <f>SUMIF(C66:C78,"&lt;&gt;",H66:H78)</f>
        <v>0</v>
      </c>
    </row>
    <row r="65" spans="1:8" x14ac:dyDescent="0.25">
      <c r="A65" s="22" t="s">
        <v>135</v>
      </c>
      <c r="B65" s="22" t="s">
        <v>136</v>
      </c>
      <c r="C65" s="22"/>
      <c r="D65" s="22"/>
      <c r="E65" s="22"/>
      <c r="F65" s="22"/>
      <c r="G65" s="22"/>
      <c r="H65" s="23">
        <f>SUMIF(C66:C69,"&lt;&gt;",H66:H69)</f>
        <v>0</v>
      </c>
    </row>
    <row r="66" spans="1:8" ht="25.5" x14ac:dyDescent="0.25">
      <c r="A66" s="17" t="s">
        <v>137</v>
      </c>
      <c r="B66" s="18" t="s">
        <v>138</v>
      </c>
      <c r="C66" s="17" t="s">
        <v>46</v>
      </c>
      <c r="D66" s="19">
        <v>743.76</v>
      </c>
      <c r="E66" s="20"/>
      <c r="F66" s="17" t="s">
        <v>23</v>
      </c>
      <c r="G66" s="21" t="str">
        <f>IF(E66="","",ROUND(E66*(1+$H$4),2))</f>
        <v/>
      </c>
      <c r="H66" s="21" t="str">
        <f>IF(G66="","",ROUND(D66*G66,2))</f>
        <v/>
      </c>
    </row>
    <row r="67" spans="1:8" x14ac:dyDescent="0.25">
      <c r="A67" s="17" t="s">
        <v>139</v>
      </c>
      <c r="B67" s="18" t="s">
        <v>140</v>
      </c>
      <c r="C67" s="17" t="s">
        <v>30</v>
      </c>
      <c r="D67" s="19">
        <v>524.96</v>
      </c>
      <c r="E67" s="20"/>
      <c r="F67" s="17" t="s">
        <v>23</v>
      </c>
      <c r="G67" s="21" t="str">
        <f>IF(E67="","",ROUND(E67*(1+$H$4),2))</f>
        <v/>
      </c>
      <c r="H67" s="21" t="str">
        <f>IF(G67="","",ROUND(D67*G67,2))</f>
        <v/>
      </c>
    </row>
    <row r="68" spans="1:8" x14ac:dyDescent="0.25">
      <c r="A68" s="17" t="s">
        <v>141</v>
      </c>
      <c r="B68" s="18" t="s">
        <v>142</v>
      </c>
      <c r="C68" s="17" t="s">
        <v>73</v>
      </c>
      <c r="D68" s="19">
        <v>0.05</v>
      </c>
      <c r="E68" s="20"/>
      <c r="F68" s="17" t="s">
        <v>23</v>
      </c>
      <c r="G68" s="21" t="str">
        <f>IF(E68="","",ROUND(E68*(1+$H$4),2))</f>
        <v/>
      </c>
      <c r="H68" s="21" t="str">
        <f>IF(G68="","",ROUND(D68*G68,2))</f>
        <v/>
      </c>
    </row>
    <row r="69" spans="1:8" x14ac:dyDescent="0.25">
      <c r="A69" s="17" t="s">
        <v>143</v>
      </c>
      <c r="B69" s="18" t="s">
        <v>144</v>
      </c>
      <c r="C69" s="17" t="s">
        <v>46</v>
      </c>
      <c r="D69" s="19">
        <v>3</v>
      </c>
      <c r="E69" s="20"/>
      <c r="F69" s="17" t="s">
        <v>23</v>
      </c>
      <c r="G69" s="21" t="str">
        <f>IF(E69="","",ROUND(E69*(1+$H$4),2))</f>
        <v/>
      </c>
      <c r="H69" s="21" t="str">
        <f>IF(G69="","",ROUND(D69*G69,2))</f>
        <v/>
      </c>
    </row>
    <row r="70" spans="1:8" x14ac:dyDescent="0.25">
      <c r="A70" s="22" t="s">
        <v>145</v>
      </c>
      <c r="B70" s="22" t="s">
        <v>146</v>
      </c>
      <c r="C70" s="22"/>
      <c r="D70" s="22"/>
      <c r="E70" s="22"/>
      <c r="F70" s="22"/>
      <c r="G70" s="22"/>
      <c r="H70" s="23">
        <f>SUMIF(C71:C78,"&lt;&gt;",H71:H78)</f>
        <v>0</v>
      </c>
    </row>
    <row r="71" spans="1:8" x14ac:dyDescent="0.25">
      <c r="A71" s="17" t="s">
        <v>147</v>
      </c>
      <c r="B71" s="18" t="s">
        <v>148</v>
      </c>
      <c r="C71" s="17" t="s">
        <v>46</v>
      </c>
      <c r="D71" s="19">
        <v>3</v>
      </c>
      <c r="E71" s="20"/>
      <c r="F71" s="17" t="s">
        <v>23</v>
      </c>
      <c r="G71" s="21" t="str">
        <f t="shared" ref="G71:G78" si="0">IF(E71="","",ROUND(E71*(1+$H$4),2))</f>
        <v/>
      </c>
      <c r="H71" s="21" t="str">
        <f t="shared" ref="H71:H78" si="1">IF(G71="","",ROUND(D71*G71,2))</f>
        <v/>
      </c>
    </row>
    <row r="72" spans="1:8" x14ac:dyDescent="0.25">
      <c r="A72" s="17" t="s">
        <v>149</v>
      </c>
      <c r="B72" s="18" t="s">
        <v>150</v>
      </c>
      <c r="C72" s="17" t="s">
        <v>46</v>
      </c>
      <c r="D72" s="19">
        <v>3</v>
      </c>
      <c r="E72" s="20"/>
      <c r="F72" s="17" t="s">
        <v>23</v>
      </c>
      <c r="G72" s="21" t="str">
        <f t="shared" si="0"/>
        <v/>
      </c>
      <c r="H72" s="21" t="str">
        <f t="shared" si="1"/>
        <v/>
      </c>
    </row>
    <row r="73" spans="1:8" x14ac:dyDescent="0.25">
      <c r="A73" s="17" t="s">
        <v>151</v>
      </c>
      <c r="B73" s="18" t="s">
        <v>152</v>
      </c>
      <c r="C73" s="17" t="s">
        <v>73</v>
      </c>
      <c r="D73" s="19">
        <v>0.05</v>
      </c>
      <c r="E73" s="20"/>
      <c r="F73" s="17" t="s">
        <v>23</v>
      </c>
      <c r="G73" s="21" t="str">
        <f t="shared" si="0"/>
        <v/>
      </c>
      <c r="H73" s="21" t="str">
        <f t="shared" si="1"/>
        <v/>
      </c>
    </row>
    <row r="74" spans="1:8" x14ac:dyDescent="0.25">
      <c r="A74" s="17" t="s">
        <v>153</v>
      </c>
      <c r="B74" s="18" t="s">
        <v>154</v>
      </c>
      <c r="C74" s="17" t="s">
        <v>30</v>
      </c>
      <c r="D74" s="19">
        <v>524.96</v>
      </c>
      <c r="E74" s="20"/>
      <c r="F74" s="17" t="s">
        <v>23</v>
      </c>
      <c r="G74" s="21" t="str">
        <f t="shared" si="0"/>
        <v/>
      </c>
      <c r="H74" s="21" t="str">
        <f t="shared" si="1"/>
        <v/>
      </c>
    </row>
    <row r="75" spans="1:8" x14ac:dyDescent="0.25">
      <c r="A75" s="17" t="s">
        <v>155</v>
      </c>
      <c r="B75" s="18" t="s">
        <v>156</v>
      </c>
      <c r="C75" s="17" t="s">
        <v>73</v>
      </c>
      <c r="D75" s="19">
        <v>52.51</v>
      </c>
      <c r="E75" s="20"/>
      <c r="F75" s="17" t="s">
        <v>23</v>
      </c>
      <c r="G75" s="21" t="str">
        <f t="shared" si="0"/>
        <v/>
      </c>
      <c r="H75" s="21" t="str">
        <f t="shared" si="1"/>
        <v/>
      </c>
    </row>
    <row r="76" spans="1:8" x14ac:dyDescent="0.25">
      <c r="A76" s="17" t="s">
        <v>157</v>
      </c>
      <c r="B76" s="18" t="s">
        <v>158</v>
      </c>
      <c r="C76" s="17" t="s">
        <v>30</v>
      </c>
      <c r="D76" s="19">
        <v>524.96</v>
      </c>
      <c r="E76" s="20"/>
      <c r="F76" s="17" t="s">
        <v>23</v>
      </c>
      <c r="G76" s="21" t="str">
        <f t="shared" si="0"/>
        <v/>
      </c>
      <c r="H76" s="21" t="str">
        <f t="shared" si="1"/>
        <v/>
      </c>
    </row>
    <row r="77" spans="1:8" x14ac:dyDescent="0.25">
      <c r="A77" s="17" t="s">
        <v>159</v>
      </c>
      <c r="B77" s="18" t="s">
        <v>160</v>
      </c>
      <c r="C77" s="17" t="s">
        <v>30</v>
      </c>
      <c r="D77" s="19">
        <v>524.96</v>
      </c>
      <c r="E77" s="20"/>
      <c r="F77" s="17" t="s">
        <v>23</v>
      </c>
      <c r="G77" s="21" t="str">
        <f t="shared" si="0"/>
        <v/>
      </c>
      <c r="H77" s="21" t="str">
        <f t="shared" si="1"/>
        <v/>
      </c>
    </row>
    <row r="78" spans="1:8" ht="25.5" x14ac:dyDescent="0.25">
      <c r="A78" s="17" t="s">
        <v>161</v>
      </c>
      <c r="B78" s="18" t="s">
        <v>162</v>
      </c>
      <c r="C78" s="17" t="s">
        <v>73</v>
      </c>
      <c r="D78" s="19">
        <v>26.24</v>
      </c>
      <c r="E78" s="20"/>
      <c r="F78" s="17" t="s">
        <v>23</v>
      </c>
      <c r="G78" s="21" t="str">
        <f t="shared" si="0"/>
        <v/>
      </c>
      <c r="H78" s="21" t="str">
        <f t="shared" si="1"/>
        <v/>
      </c>
    </row>
    <row r="79" spans="1:8" x14ac:dyDescent="0.25">
      <c r="A79" s="15" t="s">
        <v>163</v>
      </c>
      <c r="B79" s="15" t="s">
        <v>164</v>
      </c>
      <c r="C79" s="15"/>
      <c r="D79" s="15"/>
      <c r="E79" s="15"/>
      <c r="F79" s="15"/>
      <c r="G79" s="15"/>
      <c r="H79" s="16">
        <f>SUMIF(C81:C89,"&lt;&gt;",H81:H89)</f>
        <v>0</v>
      </c>
    </row>
    <row r="80" spans="1:8" x14ac:dyDescent="0.25">
      <c r="A80" s="22" t="s">
        <v>165</v>
      </c>
      <c r="B80" s="22" t="s">
        <v>166</v>
      </c>
      <c r="C80" s="22"/>
      <c r="D80" s="22"/>
      <c r="E80" s="22"/>
      <c r="F80" s="22"/>
      <c r="G80" s="22"/>
      <c r="H80" s="23">
        <f>SUMIF(C81:C83,"&lt;&gt;",H81:H83)</f>
        <v>0</v>
      </c>
    </row>
    <row r="81" spans="1:8" ht="25.5" x14ac:dyDescent="0.25">
      <c r="A81" s="17" t="s">
        <v>167</v>
      </c>
      <c r="B81" s="18" t="s">
        <v>168</v>
      </c>
      <c r="C81" s="17" t="s">
        <v>73</v>
      </c>
      <c r="D81" s="19">
        <v>240</v>
      </c>
      <c r="E81" s="20"/>
      <c r="F81" s="17" t="s">
        <v>23</v>
      </c>
      <c r="G81" s="21" t="str">
        <f>IF(E81="","",ROUND(E81*(1+$H$4),2))</f>
        <v/>
      </c>
      <c r="H81" s="21" t="str">
        <f>IF(G81="","",ROUND(D81*G81,2))</f>
        <v/>
      </c>
    </row>
    <row r="82" spans="1:8" x14ac:dyDescent="0.25">
      <c r="A82" s="17" t="s">
        <v>169</v>
      </c>
      <c r="B82" s="18" t="s">
        <v>170</v>
      </c>
      <c r="C82" s="17" t="s">
        <v>30</v>
      </c>
      <c r="D82" s="19">
        <v>7.5</v>
      </c>
      <c r="E82" s="20"/>
      <c r="F82" s="17" t="s">
        <v>34</v>
      </c>
      <c r="G82" s="21" t="str">
        <f>IF(E82="","",ROUND(E82*(1+$H$5),2))</f>
        <v/>
      </c>
      <c r="H82" s="21" t="str">
        <f>IF(G82="","",ROUND(D82*G82,2))</f>
        <v/>
      </c>
    </row>
    <row r="83" spans="1:8" ht="25.5" x14ac:dyDescent="0.25">
      <c r="A83" s="17" t="s">
        <v>171</v>
      </c>
      <c r="B83" s="18" t="s">
        <v>172</v>
      </c>
      <c r="C83" s="17" t="s">
        <v>73</v>
      </c>
      <c r="D83" s="19">
        <v>240</v>
      </c>
      <c r="E83" s="20"/>
      <c r="F83" s="17" t="s">
        <v>23</v>
      </c>
      <c r="G83" s="21" t="str">
        <f>IF(E83="","",ROUND(E83*(1+$H$4),2))</f>
        <v/>
      </c>
      <c r="H83" s="21" t="str">
        <f>IF(G83="","",ROUND(D83*G83,2))</f>
        <v/>
      </c>
    </row>
    <row r="84" spans="1:8" x14ac:dyDescent="0.25">
      <c r="A84" s="22" t="s">
        <v>173</v>
      </c>
      <c r="B84" s="22" t="s">
        <v>174</v>
      </c>
      <c r="C84" s="22"/>
      <c r="D84" s="22"/>
      <c r="E84" s="22"/>
      <c r="F84" s="22"/>
      <c r="G84" s="22"/>
      <c r="H84" s="23">
        <f>SUMIF(C85:C89,"&lt;&gt;",H85:H89)</f>
        <v>0</v>
      </c>
    </row>
    <row r="85" spans="1:8" x14ac:dyDescent="0.25">
      <c r="A85" s="17" t="s">
        <v>175</v>
      </c>
      <c r="B85" s="18" t="s">
        <v>176</v>
      </c>
      <c r="C85" s="17" t="s">
        <v>73</v>
      </c>
      <c r="D85" s="19">
        <v>0.9</v>
      </c>
      <c r="E85" s="20"/>
      <c r="F85" s="17" t="s">
        <v>23</v>
      </c>
      <c r="G85" s="21" t="str">
        <f>IF(E85="","",ROUND(E85*(1+$H$4),2))</f>
        <v/>
      </c>
      <c r="H85" s="21" t="str">
        <f>IF(G85="","",ROUND(D85*G85,2))</f>
        <v/>
      </c>
    </row>
    <row r="86" spans="1:8" x14ac:dyDescent="0.25">
      <c r="A86" s="17" t="s">
        <v>177</v>
      </c>
      <c r="B86" s="18" t="s">
        <v>178</v>
      </c>
      <c r="C86" s="17" t="s">
        <v>73</v>
      </c>
      <c r="D86" s="19">
        <v>0.9</v>
      </c>
      <c r="E86" s="20"/>
      <c r="F86" s="17" t="s">
        <v>23</v>
      </c>
      <c r="G86" s="21" t="str">
        <f>IF(E86="","",ROUND(E86*(1+$H$4),2))</f>
        <v/>
      </c>
      <c r="H86" s="21" t="str">
        <f>IF(G86="","",ROUND(D86*G86,2))</f>
        <v/>
      </c>
    </row>
    <row r="87" spans="1:8" x14ac:dyDescent="0.25">
      <c r="A87" s="17" t="s">
        <v>179</v>
      </c>
      <c r="B87" s="18" t="s">
        <v>180</v>
      </c>
      <c r="C87" s="17" t="s">
        <v>181</v>
      </c>
      <c r="D87" s="19">
        <v>9</v>
      </c>
      <c r="E87" s="20"/>
      <c r="F87" s="17" t="s">
        <v>23</v>
      </c>
      <c r="G87" s="21" t="str">
        <f>IF(E87="","",ROUND(E87*(1+$H$4),2))</f>
        <v/>
      </c>
      <c r="H87" s="21" t="str">
        <f>IF(G87="","",ROUND(D87*G87,2))</f>
        <v/>
      </c>
    </row>
    <row r="88" spans="1:8" x14ac:dyDescent="0.25">
      <c r="A88" s="17" t="s">
        <v>182</v>
      </c>
      <c r="B88" s="18" t="s">
        <v>183</v>
      </c>
      <c r="C88" s="17" t="s">
        <v>73</v>
      </c>
      <c r="D88" s="19">
        <v>0.9</v>
      </c>
      <c r="E88" s="20"/>
      <c r="F88" s="17" t="s">
        <v>23</v>
      </c>
      <c r="G88" s="21" t="str">
        <f>IF(E88="","",ROUND(E88*(1+$H$4),2))</f>
        <v/>
      </c>
      <c r="H88" s="21" t="str">
        <f>IF(G88="","",ROUND(D88*G88,2))</f>
        <v/>
      </c>
    </row>
    <row r="89" spans="1:8" x14ac:dyDescent="0.25">
      <c r="A89" s="17" t="s">
        <v>184</v>
      </c>
      <c r="B89" s="18" t="s">
        <v>185</v>
      </c>
      <c r="C89" s="17" t="s">
        <v>30</v>
      </c>
      <c r="D89" s="19">
        <v>1.8</v>
      </c>
      <c r="E89" s="20"/>
      <c r="F89" s="17" t="s">
        <v>23</v>
      </c>
      <c r="G89" s="21" t="str">
        <f>IF(E89="","",ROUND(E89*(1+$H$4),2))</f>
        <v/>
      </c>
      <c r="H89" s="21" t="str">
        <f>IF(G89="","",ROUND(D89*G89,2))</f>
        <v/>
      </c>
    </row>
    <row r="90" spans="1:8" x14ac:dyDescent="0.25">
      <c r="A90" s="1" t="s">
        <v>186</v>
      </c>
      <c r="B90" s="1"/>
      <c r="C90" s="1"/>
      <c r="D90" s="1"/>
      <c r="E90" s="1"/>
      <c r="F90" s="1"/>
      <c r="G90" s="1"/>
      <c r="H90" s="24">
        <f>SUMIF(C10:C89,"&lt;&gt;",H10:H89)</f>
        <v>0</v>
      </c>
    </row>
    <row r="93" spans="1:8" x14ac:dyDescent="0.25">
      <c r="D93" s="25" t="s">
        <v>187</v>
      </c>
    </row>
    <row r="94" spans="1:8" x14ac:dyDescent="0.25">
      <c r="D94" s="26" t="s">
        <v>188</v>
      </c>
    </row>
  </sheetData>
  <mergeCells count="10">
    <mergeCell ref="A7:E7"/>
    <mergeCell ref="A90:G90"/>
    <mergeCell ref="B5:D5"/>
    <mergeCell ref="F5:G5"/>
    <mergeCell ref="B6:D6"/>
    <mergeCell ref="F6:G6"/>
    <mergeCell ref="A1:H1"/>
    <mergeCell ref="A2:H2"/>
    <mergeCell ref="B4:D4"/>
    <mergeCell ref="F4:G4"/>
  </mergeCells>
  <dataValidations count="1">
    <dataValidation type="decimal" operator="greaterThanOrEqual" allowBlank="1" errorTitle="Valor inválido" error="Informe um valor numérico maior ou igual a zero." sqref="H4:H5 E10:E89" xr:uid="{00000000-0002-0000-0000-000000000000}">
      <formula1>0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Proposta</vt:lpstr>
      <vt:lpstr>Proposta!Area_de_impressao</vt:lpstr>
      <vt:lpstr>Proposta!Titulos_de_impressao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Usuário</cp:lastModifiedBy>
  <cp:revision>0</cp:revision>
  <dcterms:created xsi:type="dcterms:W3CDTF">2026-09-25T14:02:27Z</dcterms:created>
  <dcterms:modified xsi:type="dcterms:W3CDTF">2026-09-25T14:04:24Z</dcterms:modified>
  <dc:language>en-US</dc:language>
</cp:coreProperties>
</file>